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1D487589A09F46D5B9B9A984DE2B6922" descr="0229"/>
        <xdr:cNvPicPr/>
      </xdr:nvPicPr>
      <xdr:blipFill>
        <a:blip r:embed="rId1"/>
        <a:stretch>
          <a:fillRect/>
        </a:stretch>
      </xdr:blipFill>
      <xdr:spPr>
        <a:xfrm>
          <a:off x="0" y="0"/>
          <a:ext cx="3810000" cy="3810000"/>
        </a:xfrm>
        <a:prstGeom prst="rect">
          <a:avLst/>
        </a:prstGeom>
      </xdr:spPr>
    </xdr:pic>
  </etc:cellImage>
  <etc:cellImage>
    <xdr:pic>
      <xdr:nvPicPr>
        <xdr:cNvPr id="8" name="ID_565D0F517A24401180135E6BF834B7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81925" y="1450975"/>
          <a:ext cx="734695" cy="719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C87EA0567FBD44EBB03536B60AAAD44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23707725"/>
          <a:ext cx="800735" cy="778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01BB0305B9B472383475CD541A4DF87"/>
        <xdr:cNvPicPr>
          <a:picLocks noChangeAspect="1"/>
        </xdr:cNvPicPr>
      </xdr:nvPicPr>
      <xdr:blipFill>
        <a:blip r:embed="rId4"/>
        <a:srcRect l="70556" t="61962" r="9028" b="11145"/>
        <a:stretch>
          <a:fillRect/>
        </a:stretch>
      </xdr:blipFill>
      <xdr:spPr>
        <a:xfrm>
          <a:off x="7771130" y="10706100"/>
          <a:ext cx="690245" cy="70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21A612D4A7244378B798E4BB2A5060D" descr="qrcode_www.zgnt.ne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96530" y="8108950"/>
          <a:ext cx="628650" cy="632460"/>
        </a:xfrm>
        <a:prstGeom prst="rect">
          <a:avLst/>
        </a:prstGeom>
      </xdr:spPr>
    </xdr:pic>
  </etc:cellImage>
  <etc:cellImage>
    <xdr:pic>
      <xdr:nvPicPr>
        <xdr:cNvPr id="7" name="ID_B1671906572B4FC39F1A310138CF27B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77275" y="2628900"/>
          <a:ext cx="647700" cy="65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7361967BC4C4DD5AEF8448BF4299E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90610" y="3603625"/>
          <a:ext cx="891540" cy="86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2" name="ID_E99C89AE1CE34E4EBDEF6DA16F7B6B7D" descr="mVBjfQYSY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053060" y="14467840"/>
          <a:ext cx="1176020" cy="684530"/>
        </a:xfrm>
        <a:prstGeom prst="rect">
          <a:avLst/>
        </a:prstGeom>
      </xdr:spPr>
    </xdr:pic>
  </etc:cellImage>
  <etc:cellImage>
    <xdr:pic>
      <xdr:nvPicPr>
        <xdr:cNvPr id="23" name="ID_3D0F76B8FCFA42D4A7717242077B7AC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05850" y="28603575"/>
          <a:ext cx="847725" cy="846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F39728F98DD41ADA331346E302511B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023850" y="1066800"/>
          <a:ext cx="990600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1232B6F0F774FC380C9CCB4521D0C8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070840" y="2116455"/>
          <a:ext cx="927735" cy="9264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28B86F33231B4B7889ACFAD14BC9A5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05850" y="8451850"/>
          <a:ext cx="843915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C60578BAD63545578A751CE3EB45FD6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686800" y="9947275"/>
          <a:ext cx="870585" cy="874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ED45393D9804A11BF3EF72AEFFFEB5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15375" y="11979275"/>
          <a:ext cx="838200" cy="832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2" name="ID_F467E919AFF347D9890B7B31D9F16333" descr="中医援外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534275" y="1866900"/>
          <a:ext cx="962660" cy="962660"/>
        </a:xfrm>
        <a:prstGeom prst="rect">
          <a:avLst/>
        </a:prstGeom>
      </xdr:spPr>
    </xdr:pic>
  </etc:cellImage>
  <etc:cellImage>
    <xdr:pic>
      <xdr:nvPicPr>
        <xdr:cNvPr id="56" name="ID_36977D428CAB4C5F89FD462B96C73121" descr="乐见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906635" y="1381125"/>
          <a:ext cx="1343660" cy="1095375"/>
        </a:xfrm>
        <a:prstGeom prst="rect">
          <a:avLst/>
        </a:prstGeom>
      </xdr:spPr>
    </xdr:pic>
  </etc:cellImage>
  <etc:cellImage>
    <xdr:pic>
      <xdr:nvPicPr>
        <xdr:cNvPr id="18" name="ID_36504F22E1F446E3A85ADC2CA0C04A4A" descr="莫以"/>
        <xdr:cNvPicPr>
          <a:picLocks noChangeAspect="1"/>
        </xdr:cNvPicPr>
      </xdr:nvPicPr>
      <xdr:blipFill>
        <a:blip r:embed="rId17"/>
        <a:srcRect l="4734" b="10088"/>
        <a:stretch>
          <a:fillRect/>
        </a:stretch>
      </xdr:blipFill>
      <xdr:spPr>
        <a:xfrm>
          <a:off x="13152755" y="1108075"/>
          <a:ext cx="1035050" cy="1041400"/>
        </a:xfrm>
        <a:prstGeom prst="rect">
          <a:avLst/>
        </a:prstGeom>
      </xdr:spPr>
    </xdr:pic>
  </etc:cellImage>
  <etc:cellImage>
    <xdr:pic>
      <xdr:nvPicPr>
        <xdr:cNvPr id="14" name="ID_5A9F69CB02B849AABD81FFD327E9694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15375" y="14592300"/>
          <a:ext cx="847725" cy="876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A595B0F5D78640339FED5A18E9E93A9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43315" y="15538450"/>
          <a:ext cx="819785" cy="819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7A247534D7BF474D9A82905478421AB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763000" y="16424275"/>
          <a:ext cx="790575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7" name="ID_657E31806D914096A67E1E55AECA84AB" descr="2vm_90b27f389686df7ee20da83b37ebb041_副本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790940" y="6838950"/>
          <a:ext cx="1125220" cy="1125220"/>
        </a:xfrm>
        <a:prstGeom prst="rect">
          <a:avLst/>
        </a:prstGeom>
      </xdr:spPr>
    </xdr:pic>
  </etc:cellImage>
  <etc:cellImage>
    <xdr:pic>
      <xdr:nvPicPr>
        <xdr:cNvPr id="43" name="ID_2C93E1A3903F426DB43251FF73BE4D9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782050" y="11341100"/>
          <a:ext cx="1447800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DC53BE39A66844E6BA05D82E35E1464F" descr="1_409757046_171_85_3_830136915_7540f5c40ea3ebee3cd8a6754db548d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029065" y="36877625"/>
          <a:ext cx="1609725" cy="1609725"/>
        </a:xfrm>
        <a:prstGeom prst="rect">
          <a:avLst/>
        </a:prstGeom>
      </xdr:spPr>
    </xdr:pic>
  </etc:cellImage>
  <etc:cellImage>
    <xdr:pic>
      <xdr:nvPicPr>
        <xdr:cNvPr id="17" name="ID_BBF0CCBD72124FFCBAE7A2B54154366B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96325" y="19342100"/>
          <a:ext cx="857250" cy="85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27C18BCC71EC493FBE02B4564803FD6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724900" y="20739100"/>
          <a:ext cx="839470" cy="855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33791931655E4BC191D689734FCD786B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34425" y="22767925"/>
          <a:ext cx="838835" cy="848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A3D516568C744D4A8F9890A89AFB7A65" descr="盐碱地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32105" y="1070610"/>
          <a:ext cx="1171575" cy="1179830"/>
        </a:xfrm>
        <a:prstGeom prst="rect">
          <a:avLst/>
        </a:prstGeom>
      </xdr:spPr>
    </xdr:pic>
  </etc:cellImage>
  <etc:cellImage>
    <xdr:pic>
      <xdr:nvPicPr>
        <xdr:cNvPr id="258" name="ID_1DCC006FBBEA45B2911247BC8AE551F9" descr="kexuejia"/>
        <xdr:cNvPicPr/>
      </xdr:nvPicPr>
      <xdr:blipFill>
        <a:blip r:embed="rId28"/>
        <a:stretch>
          <a:fillRect/>
        </a:stretch>
      </xdr:blipFill>
      <xdr:spPr>
        <a:xfrm>
          <a:off x="0" y="0"/>
          <a:ext cx="3810000" cy="3810000"/>
        </a:xfrm>
        <a:prstGeom prst="rect">
          <a:avLst/>
        </a:prstGeom>
      </xdr:spPr>
    </xdr:pic>
  </etc:cellImage>
  <etc:cellImage>
    <xdr:pic>
      <xdr:nvPicPr>
        <xdr:cNvPr id="22" name="ID_F802513E02814E5599DCFE9D1C3ACEA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705850" y="26768425"/>
          <a:ext cx="847725" cy="8553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<sst xmlns="http://schemas.openxmlformats.org/spreadsheetml/2006/main" count="257" uniqueCount="152">
  <si>
    <t>南通日报推荐参评2024年度江苏省好新闻（文字作品）公示</t>
  </si>
  <si>
    <t>序号</t>
  </si>
  <si>
    <t>篇目</t>
  </si>
  <si>
    <t>日期</t>
  </si>
  <si>
    <t>平台</t>
  </si>
  <si>
    <t>作品类别</t>
  </si>
  <si>
    <t>字数</t>
  </si>
  <si>
    <t>主创</t>
  </si>
  <si>
    <t>编辑</t>
  </si>
  <si>
    <t>作品简介、采编过程、社会效果</t>
  </si>
  <si>
    <t>作品二维码或链接</t>
  </si>
  <si>
    <t>世界最大直径高铁盾构机在崇太长江隧道始发
钢铁巨龙开启江底万米长跑</t>
  </si>
  <si>
    <t>南通日报</t>
  </si>
  <si>
    <t>文字作品-消息</t>
  </si>
  <si>
    <t>消息</t>
  </si>
  <si>
    <t>彭军君 、朱晖斌</t>
  </si>
  <si>
    <t>汪小林</t>
  </si>
  <si>
    <t>4月29日11时08分，随着世界最大直径高铁盾构机“领航号”刀盘缓缓转动，南通八龙过江“第六龙”中的崇太长江隧道正式进入盾构掘进阶段。为让这一重大工程开工的喜讯及时传达给全市人民，记者做了大量前期工作，提前采访施工单位，并根据开工现场实际，现场撰写稿件，成为同城媒体中第一时间发布者。</t>
  </si>
  <si>
    <t>http://www.ntfabu.com/newsepaper/detail/10036_146858_1685859_23969832_ntfb.html</t>
  </si>
  <si>
    <t>以质量信誉“贷”到百万生产设备
全省首笔“苏质融”融资租赁业务落地南通</t>
  </si>
  <si>
    <t>王玮丽</t>
  </si>
  <si>
    <t>为质量信誉较高的企业拓宽融资渠道，是助企纾难解困、优化营商环境的务实之举。报道介绍了全省首笔“苏质融”融资租赁业务落地南通的过程，阐释了这种新型融资模式是如何为企业提高融资效率、节约融资成本的。</t>
  </si>
  <si>
    <t>http://www.ntfabu.com/newsepaper/detail/10036_143987_1664808_23575437_ntfb.html</t>
  </si>
  <si>
    <t>有了“首席服务员” “问题小区”大变样
老旧小区物业管理“崇川探索”全国推广</t>
  </si>
  <si>
    <t>晨曦 苗蓓 司占伟</t>
  </si>
  <si>
    <t>住建部将崇川旧改小区建立物业服务社的相关经验做法向全国推广。旧改小区的物业管理是老大难，崇川区创新建立物业服务社，推动老旧小区从“失管”走向“共治”。记者第一时间发布信息，通过多个典型案例，将崇川探索的具体做法、实际成效进行生动呈现。</t>
  </si>
  <si>
    <t>http://www.ntfabu.com/newsepaper/detail/10036_154512_1741552_25044849_ntfb.html</t>
  </si>
  <si>
    <t>5万余“远方来宾”共赴冬日之约
候鸟翩跹江海平原</t>
  </si>
  <si>
    <t>朱蓓宁 彭军君</t>
  </si>
  <si>
    <t>文章以生动的笔触描绘了南通沿江沿海湿地越冬候鸟的壮观景象，通过候鸟视角，反映了当地生态环境的改善和生物多样性的提升。文章构思巧妙，将候鸟的迁徙与南通的生态建设紧密联系，不仅传递了保护生态环境的重要信息，也为读者呈现了一幅人与自然和谐共生的美丽图景。</t>
  </si>
  <si>
    <t>http://www.ntfabu.com/newsepaper/detail/10036_157626_1764044_25465730_ntfb.html</t>
  </si>
  <si>
    <t>全球最大舱容
国内首制双燃料挖泥船赴洋山港疏浚作业</t>
  </si>
  <si>
    <t>黄海</t>
  </si>
  <si>
    <t>陈璟</t>
  </si>
  <si>
    <t>题材重大，图文并茂，大国重器“新海鲟”轮先后亮相央视等，成为南通海工产业在“天鲲号”以后又一个标志性产品。</t>
  </si>
  <si>
    <t>http://www.ntfabu.com/newsepaper/detail/10036_153882_1737033_24954136_ntfb.html</t>
  </si>
  <si>
    <t>101项政务服务事项两地通办</t>
  </si>
  <si>
    <t>题材重大，长三角一体化发展是国家战略，启东市创新长三角政务服务“一网通办”平台建设，聚焦电子证照、教育文化、交通出行等领域，不断扩容跨省通办事项，让群众在异地享受更多“同城服务”。</t>
  </si>
  <si>
    <t>http://www.ntfabu.com/newsepaper/detail/10036_154386_1740528_25029281_ntfb.html</t>
  </si>
  <si>
    <t>受邀创作剪纸赠给博茨瓦纳总统
南通艺术家作品获点赞</t>
  </si>
  <si>
    <t>杨镇潇</t>
  </si>
  <si>
    <t>杨楼</t>
  </si>
  <si>
    <t>2024年中非合作论坛北京峰会举办期间，中国非物质文化遗产剪纸（南通）代表性传承人刘静通过博茨瓦纳中国友好协会，向博茨瓦纳总统马西西赠送了一幅特别定制的剪纸作品，以艺术为媒展现中博两国情谊，深化南通与哈博罗内的友好城市关系。该新闻报道后，受到了新华报业、中国网等媒体关注和转载。</t>
  </si>
  <si>
    <t>http://www.ntfabu.com/newsepaper/detail/10036_153325_1733037_24876749_ntfb.html</t>
  </si>
  <si>
    <t>南通落地全国首例高品质富硒水稻保险</t>
  </si>
  <si>
    <t>张水兰</t>
  </si>
  <si>
    <t>顾璐璐</t>
  </si>
  <si>
    <t>在如皋这片长寿之乡，富硒大米作为“三白”之一，凭借独特硒元素备受青睐。本文通过深入采访人保财险，了解其创新推出高品质富硒水稻保险，如何为大米品质护航，实现从成本守护到品质保障的新跨越。经过专业检测认证，蒲韵富硒大米硒含量达标，品质卓越。借力品质保险保障，蒲韵大米将拓宽销售渠道，提升品牌影响力，为如皋现代农业产业体系注入新活力。</t>
  </si>
  <si>
    <t>http://www.ntfabu.com/newsepaper/detail/10036_156776_1757859_25350111_ntfb.html</t>
  </si>
  <si>
    <t>南通摘得国家级专项金融改革“金名片”</t>
  </si>
  <si>
    <t>蒋晓东 张水兰</t>
  </si>
  <si>
    <t>2024年中央财政支持普惠金融发展示范区名单的正式揭晓，为金融领域投下了一颗震撼弹。在这份荣誉榜单上，南通以其卓越的金融创新与实践成果脱颖而出，成功摘得国家级专项金融改革的“金名片”，并获得中央财政的专项奖补资金。这一殊荣不仅是对南通市金融工作的高度认可，更是对其“南通好投”新模式走向全国示范地位的权威背书。记者获知消息后第一时间采写，及时为读者带来重磅消息，展示我市财政支持普惠金融发展成效。</t>
  </si>
  <si>
    <t>http://www.ntfabu.com/newsepaper/detail/10036_153850_1736865_24950430_ntfb.html</t>
  </si>
  <si>
    <t>新渡口桥成党群连心桥</t>
  </si>
  <si>
    <t>周朝晖 
张园</t>
  </si>
  <si>
    <t>严勇</t>
  </si>
  <si>
    <t>历近半个多世纪，位于启东市吕四港镇南星桥村境内的一座危桥，终于以“高大上”的形象出现在世人面前，彻解村民“出行难”。记者追踪一年多，以生动的细节、简炼的文字、鲜活的现场，如实还原了“烦恼桥”变成“连心桥”的前后始末，如实反映了党和政府为民解忧的初心所在。</t>
  </si>
  <si>
    <t>http://www.ntfabu.com/newsepaper/detail/10036_156295_1754468_25286889_ntfb.html</t>
  </si>
  <si>
    <t>6分钟通过13个红绿灯将患儿送到医院
南通交警铁骑“狂飙”救人火爆网络</t>
  </si>
  <si>
    <t>张亮、候天骄</t>
  </si>
  <si>
    <t>全城首发，全网关注。稿件发出后，新华社视频号、抖音号，中新社等央媒、省媒纷纷聚焦报道。央视新闻官方微信综合江海晚报微信，发布推文。学习强国江苏平台采用本报稿件，向社会传递向上向善正能量。</t>
  </si>
  <si>
    <t>http://www.ntfabu.com/newsepaper/detail/10036_149525_1705419_24335242_ntfb.html</t>
  </si>
  <si>
    <t>用实力挖掘潜力</t>
  </si>
  <si>
    <t>文字作品-评论</t>
  </si>
  <si>
    <t>评论</t>
  </si>
  <si>
    <t>赵勇进</t>
  </si>
  <si>
    <t>曹龙军</t>
  </si>
  <si>
    <t>与全省高质量会议精神贴得紧，与南通实际贴得紧，从实力挖掘潜力的视角展开论述，新颖，行文思路清晰，击中要害，有指导意义。</t>
  </si>
  <si>
    <t>http://www.ntfabu.com/newsepaper/detail/10036_148180_1695476_24146108_ntfb.html</t>
  </si>
  <si>
    <t>潮玩年俗，乐见传统文化活起来、传下去</t>
  </si>
  <si>
    <t>唐彦云</t>
  </si>
  <si>
    <t>郭小平</t>
  </si>
  <si>
    <t>透过假期文旅市场和群众文化活动，引出启发性思考：面对人民群众对节日文化活动的多元化需求，需与时俱进、传承创新包括年俗在内的传统节日文化，才能让其活起来、传下去。体现党报评论的贴近性、新颖性。</t>
  </si>
  <si>
    <t>http://www.ntfabu.com/newsepaper/detail/10036_143581_1661736_23525348_ntfb.html</t>
  </si>
  <si>
    <t>莫以形式主义反对形式主义</t>
  </si>
  <si>
    <t>张君怡</t>
  </si>
  <si>
    <t>从现实问题入手，分析以形式主义反形式主义的成因和危害。论述得当，切中时弊，体现党报时评的锐度和思想性。</t>
  </si>
  <si>
    <t>http://www.ntfabu.com/newsepaper/detail/10036_152882_1729906_24812915_ntfb.html</t>
  </si>
  <si>
    <t>从一栋楼里看南通外贸“韧实力”</t>
  </si>
  <si>
    <t>文字作品-通讯</t>
  </si>
  <si>
    <t>通讯</t>
  </si>
  <si>
    <t>汤晓峰、丁威程、范译</t>
  </si>
  <si>
    <t xml:space="preserve">南通外贸中心自运营5年来已集聚216家外贸相关企业，连续5年保持总量快速增长。虽然当前外部形势依然复杂严峻，但从这幢大楼里，即可管窥南通外贸承压前行、加速奔跑的生动图景。
</t>
  </si>
  <si>
    <t>http://www.ntfabu.com/newsepaper/detail/10036_144128_1665797_23592721_ntfb.html</t>
  </si>
  <si>
    <t>99位如东籍烈士回家了</t>
  </si>
  <si>
    <t>何家玉</t>
  </si>
  <si>
    <t>在烈士纪念日之前，记者跟随烈士亲属亲赴山东兰陵，为无名烈士们镌刻姓名，记录时隔77年的“重逢”现场，挖掘“寻亲”背后的故事，在新中国成立75周年之际，激荡起更为浓烈的爱国情怀。</t>
  </si>
  <si>
    <t>http://www.ntfabu.com/newsepaper/detail/10036_153850_1736866_24950438_ntfb.html</t>
  </si>
  <si>
    <t>在零下8℃的万亩滩涂上守护精灵</t>
  </si>
  <si>
    <t>彭军君
刘璐</t>
  </si>
  <si>
    <t>1、这是全国生态环境监测系统首次为冬候鸟环志。2、记者独家跟随环志团队来到现场采访。3、全媒体呈现（日报、发布平台、公众号同步推出）4、文章被学习强国江苏平台、江苏省生态环境厅公众号采用，报道文章被收入知网。</t>
  </si>
  <si>
    <t>http://www.ntfabu.com/newsepaper/detail/10036_143301_1660074_23487824_ntfb.html</t>
  </si>
  <si>
    <t>新年俗升腾着年味浸润着田间</t>
  </si>
  <si>
    <t>朱蓓宁、杨镇潇、丁威程、黄海、陈嘉仪、徐书影</t>
  </si>
  <si>
    <t>应时应景，策划在前，把各地相对分散的村晚活动，通过记者的深入观察与深度思考，串点成线。上接天线～写入乡村振兴中央一号文件，下接地气～逐渐成为乡村文化名片，成为精神文明建设的载体，成为村民和游子共同的精神寄托。</t>
  </si>
  <si>
    <t>http://www.ntfabu.com/newsepaper/detail/10036_143338_1660303_23491278_ntfb.html</t>
  </si>
  <si>
    <t xml:space="preserve">让更多学子感悟地方文化韵味，根植爱国爱乡情怀——
“非遗”出圈背后的教育赋能
</t>
  </si>
  <si>
    <t>张烨、高阳</t>
  </si>
  <si>
    <t>周陆培</t>
  </si>
  <si>
    <t>近年来，我市教育系统不断创新形式，把非遗保护融入日常教学之中，让学生在寓教于乐中了解民俗、感受民风，从各类非遗项目中感悟地方文化韵味、爱上传统文化，实现了非遗传承与专业育人互促共生。采访扎实、语言生动，文章刊登后被新华社客户端转载，点击量达104.5万，展示了南通教育赋能非遗的好做法。</t>
  </si>
  <si>
    <t>http://www.ntfabu.com/newsepaper/detail/10036_144387_1667744_23626739_ntfb.html</t>
  </si>
  <si>
    <t>“钢铁驼队”驰骋丝路跑出新速度</t>
  </si>
  <si>
    <t>李彤</t>
  </si>
  <si>
    <t>汤晓峰、朱文君、陈黎</t>
  </si>
  <si>
    <t>省委省政府高度重视共建“一带一路”、统筹推进江苏中欧班列朝着“更高质量、更好效益、更加安全”方向发展。今年10月31日，中阿直达货运班列在海安重启发车；同日，南通市国际国运班列公司在海安成立揭牌。南通班列作为全省班列的重要组成、我省发展南向通道的载体，对进一步推动全省班列统筹，释放运营效能，对完善全省通道物流网络、推进“一带一路”交汇点建设意义重大。本文刊发后，反响良好，被学习强国江苏省平台、江苏省委新闻网等平台转发。</t>
  </si>
  <si>
    <t>http://www.ntfabu.com/newsepaper/detail/10036_155812_1750981_25222059_ntfb.html</t>
  </si>
  <si>
    <t>我市破解“警力有限”难题，发挥“民力无穷”优势——
千名“蓝背心”走上群防群治第一线</t>
  </si>
  <si>
    <t>张亮 沈雪梅</t>
  </si>
  <si>
    <t>南通创新举措，市委主要领导肯定，独家深度报道。稿件被学习强国、江苏法治报等采用，省公安厅在全省推广“南通蓝背心”经验做法。</t>
  </si>
  <si>
    <t>http://www.ntfabu.com/newsepaper/detail/10036_156636_1756804_25331219_ntfb.html</t>
  </si>
  <si>
    <t>生态改造后增加92个新物种，耕湿一体助力粮食稳产增收——滨海盐碱地破“碱”重生</t>
  </si>
  <si>
    <t>蒋晓东
俞慧娟</t>
  </si>
  <si>
    <t>汪小林 刘铃燕 张檬檬</t>
  </si>
  <si>
    <t>在盐碱地改造1.0、2.0版本助力粮食稳产增收的基础上，记者持续跟踪采访，挖掘盐碱地“耕湿一体化”改造背后的生态价值。通过详实的采访及数据，为读者展现出一条新的滨海滩涂盐碱地高质量、可持续生物多样性农业发展道路，为全省乃至全国滩涂资源利用、保障粮食安全、提高农业质量效益打造“南通样板”。</t>
  </si>
  <si>
    <t>http://www.ntfabu.com/newsepaper/detail/10036_157923_1766205_25506869_ntfb.html</t>
  </si>
  <si>
    <t>整市推进区域化农业技术服务建设——
南通率先破解基层农技服务之困</t>
  </si>
  <si>
    <t>卢兆欣</t>
  </si>
  <si>
    <t>南通在全国率先破解基层农技服务之困，各县（市、区）区域农业技术服务中心已全部挂牌，打造了一支随叫随到、一专多能的“田保姆”“地管家”，助力乡村振兴。</t>
  </si>
  <si>
    <t>http://www.ntfabu.com/newsepaper/detail/10036_150285_1711087_24458253_ntfb.html</t>
  </si>
  <si>
    <t>党报与你同行</t>
  </si>
  <si>
    <t>文字作品-系列报道</t>
  </si>
  <si>
    <t>系列报道</t>
  </si>
  <si>
    <t>集体（蒋晓东等）</t>
  </si>
  <si>
    <t>集体（严勇等）</t>
  </si>
  <si>
    <t>党报新闻热线心系民生、情系百姓，用新闻报道牵线搭桥，推动解决群众的急难愁盼。在新中国成立75周年之际，本报推出“党报与你同行——回访民生热线新闻现场”系列报道，记录那些温暖人心的变迁，致敬新征程上的奋斗者，汇聚向上向善的正能量。系列采用消息、通讯、札记的多种形式，全面深入回顾事件的多个维度与细节。</t>
  </si>
  <si>
    <t>http://www.ntfabu.com/detailArticle/25027168_10325_ntfb.html</t>
  </si>
  <si>
    <t>江海晚报推荐参评2024年度江苏省好新闻（文字作品）公示</t>
  </si>
  <si>
    <t>出席全国最高级别科技盛会  
南通一所乡村中学三位科学家同框</t>
  </si>
  <si>
    <t>江海晚报</t>
  </si>
  <si>
    <t>999字</t>
  </si>
  <si>
    <t>冯启榕</t>
  </si>
  <si>
    <t>李维</t>
  </si>
  <si>
    <t>题材独家，时效性强，在分管总编的指导下快速高效完成，并得到了分中心主任、值班总编的精心修改，最终图文并茂刊发，第一时间被学习强国平台、新浪网等转发，产生了良好的社会反响，也得到文中有关院士的点赞关注。</t>
  </si>
  <si>
    <t>http://www.ntfabu.com/newsepaper/detail/10035_149463_1704932_24325232_ntfb.html</t>
  </si>
  <si>
    <t>农业专家“奉上”164首荠菜美食
一本食谱蕴藏满满技术含量</t>
  </si>
  <si>
    <t>陈黎、陆薇</t>
  </si>
  <si>
    <t>从省农科所公众号上获得新闻线索，结合时令采写消息。900字报道，行文流畅、剥茧抽丝，反映出一本大众食谱背后农技专家十多年的技术研发支撑。</t>
  </si>
  <si>
    <t>http://www.ntfabu.com/newsepaper/detail/10035_145978_1679376_23855027_ntfb.html</t>
  </si>
  <si>
    <t>翻烂的地图见证真情守护</t>
  </si>
  <si>
    <t>张亮</t>
  </si>
  <si>
    <t>王翔</t>
  </si>
  <si>
    <t>小切口，大主题。独辟蹊径刻画110接警台一对师徒的日常，揭开使命必达背后的千锤百炼，在三八妇女节来临之际讲述巾帼力量的传承，展现爱民情深。稿件被学习强国采用。</t>
  </si>
  <si>
    <t>http://www.ntfabu.com/newsepaper/detail/10035_144326_1667277_23618694_ntfb.html</t>
  </si>
  <si>
    <t>用“中国处方”讲好南通故事</t>
  </si>
  <si>
    <t>冯启榕 叶国</t>
  </si>
  <si>
    <t>从乌兹别克斯坦国家电视台播放南通援外医生科普视频切入，讲述了海安市中医院在海外建设中医药中心的精彩故事。题材独家，被学习强国平台转载。</t>
  </si>
  <si>
    <t>http://www.ntfabu.com/newsepaper/detail/10035_147653_1691628_24077455_ntfb.html</t>
  </si>
  <si>
    <t>档案里的南通岁月华章</t>
  </si>
  <si>
    <t>集体（叶国、张坚等）</t>
  </si>
  <si>
    <t>集体（陈黎等）</t>
  </si>
  <si>
    <t>《时光印记  辉煌见证——档案里的南通岁月华章》是本报国庆75周年特别策划之一，依托市档案馆珍贵的档案资料，聚焦新中国成立以来每个年代里南通发生的重大历史事件，并通过记者现场踏访勾连当代发展成就。这个栏目以9篇重点报道为核心，注重短视频、微信公众号等新媒体呈现，推出之后获得受众普遍好评。</t>
  </si>
  <si>
    <t>http://www.ntfabu.com/newsepaper/detail/10035_153691_1735642_24926898_ntfb.html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</si>
</sst>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6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6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ntfabu.com/newsepaper/detail/10036_143301_1660074_23487824_ntfb.html" TargetMode="External"/><Relationship Id="rId8" Type="http://schemas.openxmlformats.org/officeDocument/2006/relationships/hyperlink" Target="http://www.ntfabu.com/newsepaper/detail/10036_155812_1750981_25222059_ntfb.html" TargetMode="External"/><Relationship Id="rId7" Type="http://schemas.openxmlformats.org/officeDocument/2006/relationships/hyperlink" Target="http://www.ntfabu.com/newsepaper/detail/10036_153850_1736866_24950438_ntfb.html" TargetMode="External"/><Relationship Id="rId6" Type="http://schemas.openxmlformats.org/officeDocument/2006/relationships/hyperlink" Target="http://www.ntfabu.com/newsepaper/detail/10036_144128_1665797_23592721_ntfb.html" TargetMode="External"/><Relationship Id="rId5" Type="http://schemas.openxmlformats.org/officeDocument/2006/relationships/hyperlink" Target="http://www.ntfabu.com/newsepaper/detail/10036_148180_1695476_24146108_ntfb.html" TargetMode="External"/><Relationship Id="rId4" Type="http://schemas.openxmlformats.org/officeDocument/2006/relationships/hyperlink" Target="http://www.ntfabu.com/newsepaper/detail/10036_156295_1754468_25286889_ntfb.html" TargetMode="External"/><Relationship Id="rId3" Type="http://schemas.openxmlformats.org/officeDocument/2006/relationships/hyperlink" Target="http://www.ntfabu.com/newsepaper/detail/10036_153850_1736865_24950430_ntfb.html" TargetMode="External"/><Relationship Id="rId29" Type="http://schemas.openxmlformats.org/officeDocument/2006/relationships/hyperlink" Target="http://www.ntfabu.com/newsepaper/detail/10036_156776_1757859_25350111_ntfb.html" TargetMode="External"/><Relationship Id="rId28" Type="http://schemas.openxmlformats.org/officeDocument/2006/relationships/hyperlink" Target="http://www.ntfabu.com/newsepaper/detail/10035_147653_1691628_24077455_ntfb.html" TargetMode="External"/><Relationship Id="rId27" Type="http://schemas.openxmlformats.org/officeDocument/2006/relationships/hyperlink" Target="http://www.ntfabu.com/newsepaper/detail/10035_145978_1679376_23855027_ntfb.html" TargetMode="External"/><Relationship Id="rId26" Type="http://schemas.openxmlformats.org/officeDocument/2006/relationships/hyperlink" Target="http://www.ntfabu.com/newsepaper/detail/10035_149463_1704932_24325232_ntfb.html" TargetMode="External"/><Relationship Id="rId25" Type="http://schemas.openxmlformats.org/officeDocument/2006/relationships/hyperlink" Target="http://www.ntfabu.com/newsepaper/detail/10036_157923_1766205_25506869_ntfb.html" TargetMode="External"/><Relationship Id="rId24" Type="http://schemas.openxmlformats.org/officeDocument/2006/relationships/hyperlink" Target="http://www.ntfabu.com/newsepaper/detail/10036_144387_1667744_23626739_ntfb.html" TargetMode="External"/><Relationship Id="rId23" Type="http://schemas.openxmlformats.org/officeDocument/2006/relationships/hyperlink" Target="http://www.ntfabu.com/newsepaper/detail/10036_143338_1660303_23491278_ntfb.html" TargetMode="External"/><Relationship Id="rId22" Type="http://schemas.openxmlformats.org/officeDocument/2006/relationships/hyperlink" Target="http://www.ntfabu.com/newsepaper/detail/10036_152882_1729906_24812915_ntfb.html" TargetMode="External"/><Relationship Id="rId21" Type="http://schemas.openxmlformats.org/officeDocument/2006/relationships/hyperlink" Target="http://www.ntfabu.com/newsepaper/detail/10036_143581_1661736_23525348_ntfb.html" TargetMode="External"/><Relationship Id="rId20" Type="http://schemas.openxmlformats.org/officeDocument/2006/relationships/hyperlink" Target="http://www.ntfabu.com/newsepaper/detail/10036_149525_1705419_24335242_ntfb.html" TargetMode="External"/><Relationship Id="rId2" Type="http://schemas.openxmlformats.org/officeDocument/2006/relationships/hyperlink" Target="http://www.ntfabu.com/newsepaper/detail/10036_157626_1764044_25465730_ntfb.html" TargetMode="External"/><Relationship Id="rId19" Type="http://schemas.openxmlformats.org/officeDocument/2006/relationships/hyperlink" Target="http://www.ntfabu.com/newsepaper/detail/10036_153325_1733037_24876749_ntfb.html" TargetMode="External"/><Relationship Id="rId18" Type="http://schemas.openxmlformats.org/officeDocument/2006/relationships/hyperlink" Target="http://www.ntfabu.com/newsepaper/detail/10036_154386_1740528_25029281_ntfb.html" TargetMode="External"/><Relationship Id="rId17" Type="http://schemas.openxmlformats.org/officeDocument/2006/relationships/hyperlink" Target="http://www.ntfabu.com/newsepaper/detail/10036_153882_1737033_24954136_ntfb.html" TargetMode="External"/><Relationship Id="rId16" Type="http://schemas.openxmlformats.org/officeDocument/2006/relationships/hyperlink" Target="http://www.ntfabu.com/newsepaper/detail/10036_143987_1664808_23575437_ntfb.html" TargetMode="External"/><Relationship Id="rId15" Type="http://schemas.openxmlformats.org/officeDocument/2006/relationships/hyperlink" Target="http://www.ntfabu.com/newsepaper/detail/10036_146858_1685859_23969832_ntfb.html" TargetMode="External"/><Relationship Id="rId14" Type="http://schemas.openxmlformats.org/officeDocument/2006/relationships/hyperlink" Target="http://www.ntfabu.com/newsepaper/detail/10035_153691_1735642_24926898_ntfb.html" TargetMode="External"/><Relationship Id="rId13" Type="http://schemas.openxmlformats.org/officeDocument/2006/relationships/hyperlink" Target="http://www.ntfabu.com/newsepaper/detail/10035_144326_1667277_23618694_ntfb.html" TargetMode="External"/><Relationship Id="rId12" Type="http://schemas.openxmlformats.org/officeDocument/2006/relationships/hyperlink" Target="http://www.ntfabu.com/detailArticle/25027168_10325_ntfb.html" TargetMode="External"/><Relationship Id="rId11" Type="http://schemas.openxmlformats.org/officeDocument/2006/relationships/hyperlink" Target="http://www.ntfabu.com/newsepaper/detail/10036_150285_1711087_24458253_ntfb.html" TargetMode="External"/><Relationship Id="rId10" Type="http://schemas.openxmlformats.org/officeDocument/2006/relationships/hyperlink" Target="http://www.ntfabu.com/newsepaper/detail/10036_156636_1756804_25331219_ntfb.html" TargetMode="External"/><Relationship Id="rId1" Type="http://schemas.openxmlformats.org/officeDocument/2006/relationships/hyperlink" Target="http://www.ntfabu.com/newsepaper/detail/10036_154512_1741552_25044849_ntf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N5" sqref="N5"/>
    </sheetView>
  </sheetViews>
  <sheetFormatPr defaultColWidth="9" defaultRowHeight="13.5"/>
  <cols>
    <col min="1" max="1" width="4.375" style="1" customWidth="1"/>
    <col min="2" max="2" width="16.625" style="1" customWidth="1"/>
    <col min="3" max="3" width="9" style="1"/>
    <col min="4" max="5" width="9" style="1" hidden="1" customWidth="1"/>
    <col min="6" max="9" width="9" style="1"/>
    <col min="10" max="10" width="35.375" style="1" customWidth="1"/>
    <col min="11" max="11" width="9.75" style="1" customWidth="1"/>
    <col min="12" max="12" width="18" style="2" customWidth="1"/>
    <col min="13" max="16384" width="9" style="1"/>
  </cols>
  <sheetData>
    <row r="1" s="1" customFormat="1" ht="1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2"/>
    </row>
    <row r="3" s="1" customForma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11" t="s">
        <v>10</v>
      </c>
      <c r="L3" s="12"/>
    </row>
    <row r="4" s="1" customFormat="1" ht="102" customHeight="1" spans="1:12">
      <c r="A4" s="5">
        <v>1</v>
      </c>
      <c r="B4" s="5" t="s">
        <v>11</v>
      </c>
      <c r="C4" s="6">
        <v>45412</v>
      </c>
      <c r="D4" s="5" t="s">
        <v>12</v>
      </c>
      <c r="E4" s="5" t="s">
        <v>13</v>
      </c>
      <c r="F4" s="5" t="s">
        <v>14</v>
      </c>
      <c r="G4" s="5">
        <v>906</v>
      </c>
      <c r="H4" s="5" t="s">
        <v>15</v>
      </c>
      <c r="I4" s="5" t="s">
        <v>16</v>
      </c>
      <c r="J4" s="5" t="s">
        <v>17</v>
      </c>
      <c r="K4" s="13" t="str">
        <f>_xlfn.DISPIMG("ID_565D0F517A24401180135E6BF834B73D",1)</f>
        <v>=DISPIMG("ID_565D0F517A24401180135E6BF834B73D",1)</v>
      </c>
      <c r="L4" s="14" t="s">
        <v>18</v>
      </c>
    </row>
    <row r="5" s="1" customFormat="1" ht="73" customHeight="1" spans="1:12">
      <c r="A5" s="5">
        <v>2</v>
      </c>
      <c r="B5" s="5" t="s">
        <v>19</v>
      </c>
      <c r="C5" s="6">
        <v>45351</v>
      </c>
      <c r="D5" s="5" t="s">
        <v>12</v>
      </c>
      <c r="E5" s="5" t="s">
        <v>13</v>
      </c>
      <c r="F5" s="5" t="s">
        <v>14</v>
      </c>
      <c r="G5" s="5">
        <v>861</v>
      </c>
      <c r="H5" s="5" t="s">
        <v>20</v>
      </c>
      <c r="I5" s="5" t="s">
        <v>16</v>
      </c>
      <c r="J5" s="5" t="s">
        <v>21</v>
      </c>
      <c r="K5" s="13" t="str">
        <f>_xlfn.DISPIMG("ID_1D487589A09F46D5B9B9A984DE2B6922",1)</f>
        <v>=DISPIMG("ID_1D487589A09F46D5B9B9A984DE2B6922",1)</v>
      </c>
      <c r="L5" s="14" t="s">
        <v>22</v>
      </c>
    </row>
    <row r="6" s="1" customFormat="1" ht="81" customHeight="1" spans="1:12">
      <c r="A6" s="5">
        <v>3</v>
      </c>
      <c r="B6" s="7" t="s">
        <v>23</v>
      </c>
      <c r="C6" s="6">
        <v>45581</v>
      </c>
      <c r="D6" s="7" t="s">
        <v>12</v>
      </c>
      <c r="E6" s="7" t="s">
        <v>13</v>
      </c>
      <c r="F6" s="7" t="s">
        <v>14</v>
      </c>
      <c r="G6" s="7">
        <v>942</v>
      </c>
      <c r="H6" s="7" t="s">
        <v>24</v>
      </c>
      <c r="I6" s="7" t="s">
        <v>16</v>
      </c>
      <c r="J6" s="7" t="s">
        <v>25</v>
      </c>
      <c r="K6" s="15" t="str">
        <f>_xlfn.DISPIMG("ID_B1671906572B4FC39F1A310138CF27BC",1)</f>
        <v>=DISPIMG("ID_B1671906572B4FC39F1A310138CF27BC",1)</v>
      </c>
      <c r="L6" s="14" t="s">
        <v>26</v>
      </c>
    </row>
    <row r="7" s="1" customFormat="1" ht="96" customHeight="1" spans="1:12">
      <c r="A7" s="5">
        <v>4</v>
      </c>
      <c r="B7" s="5" t="s">
        <v>27</v>
      </c>
      <c r="C7" s="6">
        <v>46015</v>
      </c>
      <c r="D7" s="5" t="s">
        <v>12</v>
      </c>
      <c r="E7" s="5" t="s">
        <v>13</v>
      </c>
      <c r="F7" s="5" t="s">
        <v>14</v>
      </c>
      <c r="G7" s="5">
        <v>910</v>
      </c>
      <c r="H7" s="5" t="s">
        <v>28</v>
      </c>
      <c r="I7" s="5" t="s">
        <v>16</v>
      </c>
      <c r="J7" s="5" t="s">
        <v>29</v>
      </c>
      <c r="K7" s="13" t="str">
        <f>_xlfn.DISPIMG("ID_27361967BC4C4DD5AEF8448BF4299E17",1)</f>
        <v>=DISPIMG("ID_27361967BC4C4DD5AEF8448BF4299E17",1)</v>
      </c>
      <c r="L7" s="14" t="s">
        <v>30</v>
      </c>
    </row>
    <row r="8" s="1" customFormat="1" ht="67" customHeight="1" spans="1:12">
      <c r="A8" s="5">
        <v>5</v>
      </c>
      <c r="B8" s="5" t="s">
        <v>31</v>
      </c>
      <c r="C8" s="6">
        <v>45929</v>
      </c>
      <c r="D8" s="5" t="s">
        <v>12</v>
      </c>
      <c r="E8" s="5" t="s">
        <v>13</v>
      </c>
      <c r="F8" s="5" t="s">
        <v>14</v>
      </c>
      <c r="G8" s="5">
        <v>687</v>
      </c>
      <c r="H8" s="5" t="s">
        <v>32</v>
      </c>
      <c r="I8" s="5" t="s">
        <v>33</v>
      </c>
      <c r="J8" s="5" t="s">
        <v>34</v>
      </c>
      <c r="K8" s="13" t="str">
        <f>_xlfn.DISPIMG("ID_9F39728F98DD41ADA331346E302511B5",1)</f>
        <v>=DISPIMG("ID_9F39728F98DD41ADA331346E302511B5",1)</v>
      </c>
      <c r="L8" s="16" t="s">
        <v>35</v>
      </c>
    </row>
    <row r="9" s="1" customFormat="1" ht="71" customHeight="1" spans="1:12">
      <c r="A9" s="5">
        <v>6</v>
      </c>
      <c r="B9" s="5" t="s">
        <v>36</v>
      </c>
      <c r="C9" s="6">
        <v>45944</v>
      </c>
      <c r="D9" s="5" t="s">
        <v>12</v>
      </c>
      <c r="E9" s="5" t="s">
        <v>13</v>
      </c>
      <c r="F9" s="5" t="s">
        <v>14</v>
      </c>
      <c r="G9" s="5">
        <v>992</v>
      </c>
      <c r="H9" s="5" t="s">
        <v>32</v>
      </c>
      <c r="I9" s="5" t="s">
        <v>16</v>
      </c>
      <c r="J9" s="5" t="s">
        <v>37</v>
      </c>
      <c r="K9" s="13" t="str">
        <f>_xlfn.DISPIMG("ID_11232B6F0F774FC380C9CCB4521D0C86",1)</f>
        <v>=DISPIMG("ID_11232B6F0F774FC380C9CCB4521D0C86",1)</v>
      </c>
      <c r="L9" s="16" t="s">
        <v>38</v>
      </c>
    </row>
    <row r="10" s="1" customFormat="1" ht="84" customHeight="1" spans="1:12">
      <c r="A10" s="5">
        <v>7</v>
      </c>
      <c r="B10" s="8" t="s">
        <v>39</v>
      </c>
      <c r="C10" s="9">
        <v>45551</v>
      </c>
      <c r="D10" s="8" t="s">
        <v>12</v>
      </c>
      <c r="E10" s="10" t="s">
        <v>14</v>
      </c>
      <c r="F10" s="10" t="s">
        <v>14</v>
      </c>
      <c r="G10" s="10">
        <v>923</v>
      </c>
      <c r="H10" s="8" t="s">
        <v>40</v>
      </c>
      <c r="I10" s="8" t="s">
        <v>41</v>
      </c>
      <c r="J10" s="8" t="s">
        <v>42</v>
      </c>
      <c r="K10" s="17" t="str">
        <f>_xlfn.DISPIMG("ID_E99C89AE1CE34E4EBDEF6DA16F7B6B7D",1)</f>
        <v>=DISPIMG("ID_E99C89AE1CE34E4EBDEF6DA16F7B6B7D",1)</v>
      </c>
      <c r="L10" s="16" t="s">
        <v>43</v>
      </c>
    </row>
    <row r="11" s="1" customFormat="1" ht="100" customHeight="1" spans="1:12">
      <c r="A11" s="5">
        <v>8</v>
      </c>
      <c r="B11" s="5" t="s">
        <v>44</v>
      </c>
      <c r="C11" s="6">
        <v>45995</v>
      </c>
      <c r="D11" s="5" t="s">
        <v>12</v>
      </c>
      <c r="E11" s="5" t="s">
        <v>13</v>
      </c>
      <c r="F11" s="10" t="s">
        <v>14</v>
      </c>
      <c r="G11" s="5">
        <v>993</v>
      </c>
      <c r="H11" s="5" t="s">
        <v>45</v>
      </c>
      <c r="I11" s="5" t="s">
        <v>46</v>
      </c>
      <c r="J11" s="5" t="s">
        <v>47</v>
      </c>
      <c r="K11" s="18" t="str">
        <f>_xlfn.DISPIMG("ID_621A612D4A7244378B798E4BB2A5060D",1)</f>
        <v>=DISPIMG("ID_621A612D4A7244378B798E4BB2A5060D",1)</v>
      </c>
      <c r="L11" s="19" t="s">
        <v>48</v>
      </c>
    </row>
    <row r="12" s="1" customFormat="1" ht="120" customHeight="1" spans="1:12">
      <c r="A12" s="5">
        <v>9</v>
      </c>
      <c r="B12" s="8" t="s">
        <v>49</v>
      </c>
      <c r="C12" s="9">
        <v>45563</v>
      </c>
      <c r="D12" s="8" t="s">
        <v>12</v>
      </c>
      <c r="E12" s="10" t="s">
        <v>14</v>
      </c>
      <c r="F12" s="10" t="s">
        <v>14</v>
      </c>
      <c r="G12" s="10">
        <v>939</v>
      </c>
      <c r="H12" s="8" t="s">
        <v>50</v>
      </c>
      <c r="I12" s="8" t="s">
        <v>33</v>
      </c>
      <c r="J12" s="8" t="s">
        <v>51</v>
      </c>
      <c r="K12" s="17" t="str">
        <f>_xlfn.DISPIMG("ID_28B86F33231B4B7889ACFAD14BC9A561",1)</f>
        <v>=DISPIMG("ID_28B86F33231B4B7889ACFAD14BC9A561",1)</v>
      </c>
      <c r="L12" s="14" t="s">
        <v>52</v>
      </c>
    </row>
    <row r="13" s="1" customFormat="1" ht="85" customHeight="1" spans="1:12">
      <c r="A13" s="5">
        <v>10</v>
      </c>
      <c r="B13" s="5" t="s">
        <v>53</v>
      </c>
      <c r="C13" s="6">
        <v>45619</v>
      </c>
      <c r="D13" s="5" t="s">
        <v>12</v>
      </c>
      <c r="E13" s="5" t="s">
        <v>13</v>
      </c>
      <c r="F13" s="5" t="s">
        <v>14</v>
      </c>
      <c r="G13" s="5">
        <v>677</v>
      </c>
      <c r="H13" s="5" t="s">
        <v>54</v>
      </c>
      <c r="I13" s="5" t="s">
        <v>55</v>
      </c>
      <c r="J13" s="5" t="s">
        <v>56</v>
      </c>
      <c r="K13" s="13" t="str">
        <f>_xlfn.DISPIMG("ID_C60578BAD63545578A751CE3EB45FD6B",1)</f>
        <v>=DISPIMG("ID_C60578BAD63545578A751CE3EB45FD6B",1)</v>
      </c>
      <c r="L13" s="14" t="s">
        <v>57</v>
      </c>
    </row>
    <row r="14" s="1" customFormat="1" ht="74" customHeight="1" spans="1:12">
      <c r="A14" s="5">
        <v>11</v>
      </c>
      <c r="B14" s="8" t="s">
        <v>58</v>
      </c>
      <c r="C14" s="9">
        <v>45836</v>
      </c>
      <c r="D14" s="8" t="s">
        <v>12</v>
      </c>
      <c r="E14" s="10" t="s">
        <v>13</v>
      </c>
      <c r="F14" s="10" t="s">
        <v>14</v>
      </c>
      <c r="G14" s="10">
        <v>805</v>
      </c>
      <c r="H14" s="8" t="s">
        <v>59</v>
      </c>
      <c r="I14" s="8" t="s">
        <v>55</v>
      </c>
      <c r="J14" s="8" t="s">
        <v>60</v>
      </c>
      <c r="K14" s="17" t="str">
        <f>_xlfn.DISPIMG("ID_701BB0305B9B472383475CD541A4DF87",1)</f>
        <v>=DISPIMG("ID_701BB0305B9B472383475CD541A4DF87",1)</v>
      </c>
      <c r="L14" s="16" t="s">
        <v>61</v>
      </c>
    </row>
    <row r="15" s="1" customFormat="1" ht="74" customHeight="1" spans="1:12">
      <c r="A15" s="5">
        <v>12</v>
      </c>
      <c r="B15" s="5" t="s">
        <v>62</v>
      </c>
      <c r="C15" s="6">
        <v>45807</v>
      </c>
      <c r="D15" s="5" t="s">
        <v>12</v>
      </c>
      <c r="E15" s="5" t="s">
        <v>63</v>
      </c>
      <c r="F15" s="5" t="s">
        <v>64</v>
      </c>
      <c r="G15" s="5"/>
      <c r="H15" s="5" t="s">
        <v>65</v>
      </c>
      <c r="I15" s="5" t="s">
        <v>66</v>
      </c>
      <c r="J15" s="5" t="s">
        <v>67</v>
      </c>
      <c r="K15" s="13" t="str">
        <f>_xlfn.DISPIMG("ID_DED45393D9804A11BF3EF72AEFFFEB5F",1)</f>
        <v>=DISPIMG("ID_DED45393D9804A11BF3EF72AEFFFEB5F",1)</v>
      </c>
      <c r="L15" s="16" t="s">
        <v>68</v>
      </c>
    </row>
    <row r="16" s="1" customFormat="1" ht="75" customHeight="1" spans="1:12">
      <c r="A16" s="5">
        <v>13</v>
      </c>
      <c r="B16" s="5" t="s">
        <v>69</v>
      </c>
      <c r="C16" s="6">
        <v>45343</v>
      </c>
      <c r="D16" s="5" t="s">
        <v>12</v>
      </c>
      <c r="E16" s="5" t="s">
        <v>63</v>
      </c>
      <c r="F16" s="5" t="s">
        <v>64</v>
      </c>
      <c r="G16" s="5">
        <v>976</v>
      </c>
      <c r="H16" s="5" t="s">
        <v>70</v>
      </c>
      <c r="I16" s="5" t="s">
        <v>71</v>
      </c>
      <c r="J16" s="5" t="s">
        <v>72</v>
      </c>
      <c r="K16" s="13" t="str">
        <f>_xlfn.DISPIMG("ID_36977D428CAB4C5F89FD462B96C73121",1)</f>
        <v>=DISPIMG("ID_36977D428CAB4C5F89FD462B96C73121",1)</v>
      </c>
      <c r="L16" s="16" t="s">
        <v>73</v>
      </c>
    </row>
    <row r="17" s="1" customFormat="1" ht="60" customHeight="1" spans="1:12">
      <c r="A17" s="5">
        <v>14</v>
      </c>
      <c r="B17" s="5" t="s">
        <v>74</v>
      </c>
      <c r="C17" s="6">
        <v>45906</v>
      </c>
      <c r="D17" s="5" t="s">
        <v>12</v>
      </c>
      <c r="E17" s="5" t="s">
        <v>63</v>
      </c>
      <c r="F17" s="5" t="s">
        <v>64</v>
      </c>
      <c r="G17" s="5">
        <v>982</v>
      </c>
      <c r="H17" s="5" t="s">
        <v>70</v>
      </c>
      <c r="I17" s="5" t="s">
        <v>75</v>
      </c>
      <c r="J17" s="5" t="s">
        <v>76</v>
      </c>
      <c r="K17" s="13" t="str">
        <f>_xlfn.DISPIMG("ID_36504F22E1F446E3A85ADC2CA0C04A4A",1)</f>
        <v>=DISPIMG("ID_36504F22E1F446E3A85ADC2CA0C04A4A",1)</v>
      </c>
      <c r="L17" s="16" t="s">
        <v>77</v>
      </c>
    </row>
    <row r="18" s="1" customFormat="1" ht="72" customHeight="1" spans="1:12">
      <c r="A18" s="5">
        <v>15</v>
      </c>
      <c r="B18" s="7" t="s">
        <v>78</v>
      </c>
      <c r="C18" s="6">
        <v>45719</v>
      </c>
      <c r="D18" s="7" t="s">
        <v>12</v>
      </c>
      <c r="E18" s="7" t="s">
        <v>79</v>
      </c>
      <c r="F18" s="7" t="s">
        <v>80</v>
      </c>
      <c r="G18" s="7">
        <v>2100</v>
      </c>
      <c r="H18" s="7" t="s">
        <v>81</v>
      </c>
      <c r="I18" s="7" t="s">
        <v>33</v>
      </c>
      <c r="J18" s="7" t="s">
        <v>82</v>
      </c>
      <c r="K18" s="15" t="str">
        <f>_xlfn.DISPIMG("ID_5A9F69CB02B849AABD81FFD327E96949",1)</f>
        <v>=DISPIMG("ID_5A9F69CB02B849AABD81FFD327E96949",1)</v>
      </c>
      <c r="L18" s="16" t="s">
        <v>83</v>
      </c>
    </row>
    <row r="19" s="1" customFormat="1" ht="69" customHeight="1" spans="1:12">
      <c r="A19" s="5">
        <v>16</v>
      </c>
      <c r="B19" s="7" t="s">
        <v>84</v>
      </c>
      <c r="C19" s="6">
        <v>45563</v>
      </c>
      <c r="D19" s="7" t="s">
        <v>12</v>
      </c>
      <c r="E19" s="7" t="s">
        <v>79</v>
      </c>
      <c r="F19" s="7" t="s">
        <v>80</v>
      </c>
      <c r="G19" s="7">
        <v>2068</v>
      </c>
      <c r="H19" s="7" t="s">
        <v>85</v>
      </c>
      <c r="I19" s="7" t="s">
        <v>55</v>
      </c>
      <c r="J19" s="7" t="s">
        <v>86</v>
      </c>
      <c r="K19" s="15" t="str">
        <f>_xlfn.DISPIMG("ID_A595B0F5D78640339FED5A18E9E93A95",1)</f>
        <v>=DISPIMG("ID_A595B0F5D78640339FED5A18E9E93A95",1)</v>
      </c>
      <c r="L19" s="16" t="s">
        <v>87</v>
      </c>
    </row>
    <row r="20" s="1" customFormat="1" ht="72" customHeight="1" spans="1:12">
      <c r="A20" s="5">
        <v>17</v>
      </c>
      <c r="B20" s="7" t="s">
        <v>88</v>
      </c>
      <c r="C20" s="6">
        <v>45331</v>
      </c>
      <c r="D20" s="7" t="s">
        <v>12</v>
      </c>
      <c r="E20" s="7" t="s">
        <v>79</v>
      </c>
      <c r="F20" s="7" t="s">
        <v>80</v>
      </c>
      <c r="G20" s="7">
        <v>2240</v>
      </c>
      <c r="H20" s="7" t="s">
        <v>89</v>
      </c>
      <c r="I20" s="7" t="s">
        <v>33</v>
      </c>
      <c r="J20" s="7" t="s">
        <v>90</v>
      </c>
      <c r="K20" s="15" t="str">
        <f>_xlfn.DISPIMG("ID_7A247534D7BF474D9A82905478421ABA",1)</f>
        <v>=DISPIMG("ID_7A247534D7BF474D9A82905478421ABA",1)</v>
      </c>
      <c r="L20" s="16" t="s">
        <v>91</v>
      </c>
    </row>
    <row r="21" s="1" customFormat="1" ht="70" customHeight="1" spans="1:12">
      <c r="A21" s="5">
        <v>18</v>
      </c>
      <c r="B21" s="7" t="s">
        <v>92</v>
      </c>
      <c r="C21" s="6">
        <v>45332</v>
      </c>
      <c r="D21" s="7" t="s">
        <v>12</v>
      </c>
      <c r="E21" s="7" t="s">
        <v>79</v>
      </c>
      <c r="F21" s="7" t="s">
        <v>80</v>
      </c>
      <c r="G21" s="7">
        <v>1787</v>
      </c>
      <c r="H21" s="7" t="s">
        <v>93</v>
      </c>
      <c r="I21" s="7" t="s">
        <v>33</v>
      </c>
      <c r="J21" s="7" t="s">
        <v>94</v>
      </c>
      <c r="K21" s="15" t="str">
        <f>_xlfn.DISPIMG("ID_2C93E1A3903F426DB43251FF73BE4D9A",1)</f>
        <v>=DISPIMG("ID_2C93E1A3903F426DB43251FF73BE4D9A",1)</v>
      </c>
      <c r="L21" s="16" t="s">
        <v>95</v>
      </c>
    </row>
    <row r="22" s="1" customFormat="1" ht="84" customHeight="1" spans="1:12">
      <c r="A22" s="5">
        <v>19</v>
      </c>
      <c r="B22" s="7" t="s">
        <v>96</v>
      </c>
      <c r="C22" s="6">
        <v>45359</v>
      </c>
      <c r="D22" s="7" t="s">
        <v>12</v>
      </c>
      <c r="E22" s="7" t="s">
        <v>79</v>
      </c>
      <c r="F22" s="7" t="s">
        <v>80</v>
      </c>
      <c r="G22" s="7">
        <v>2211</v>
      </c>
      <c r="H22" s="7" t="s">
        <v>97</v>
      </c>
      <c r="I22" s="7" t="s">
        <v>98</v>
      </c>
      <c r="J22" s="7" t="s">
        <v>99</v>
      </c>
      <c r="K22" s="15" t="str">
        <f>_xlfn.DISPIMG("ID_DC53BE39A66844E6BA05D82E35E1464F",1)</f>
        <v>=DISPIMG("ID_DC53BE39A66844E6BA05D82E35E1464F",1)</v>
      </c>
      <c r="L22" s="16" t="s">
        <v>100</v>
      </c>
    </row>
    <row r="23" s="1" customFormat="1" ht="112" customHeight="1" spans="1:12">
      <c r="A23" s="5">
        <v>20</v>
      </c>
      <c r="B23" s="7" t="s">
        <v>101</v>
      </c>
      <c r="C23" s="6">
        <v>45609</v>
      </c>
      <c r="D23" s="7" t="s">
        <v>12</v>
      </c>
      <c r="E23" s="7" t="s">
        <v>79</v>
      </c>
      <c r="F23" s="7" t="s">
        <v>80</v>
      </c>
      <c r="G23" s="7">
        <v>2322</v>
      </c>
      <c r="H23" s="7" t="s">
        <v>102</v>
      </c>
      <c r="I23" s="7" t="s">
        <v>103</v>
      </c>
      <c r="J23" s="7" t="s">
        <v>104</v>
      </c>
      <c r="K23" s="15" t="str">
        <f>_xlfn.DISPIMG("ID_BBF0CCBD72124FFCBAE7A2B54154366B",1)</f>
        <v>=DISPIMG("ID_BBF0CCBD72124FFCBAE7A2B54154366B",1)</v>
      </c>
      <c r="L23" s="16" t="s">
        <v>105</v>
      </c>
    </row>
    <row r="24" s="1" customFormat="1" ht="75" customHeight="1" spans="1:12">
      <c r="A24" s="5">
        <v>21</v>
      </c>
      <c r="B24" s="7" t="s">
        <v>106</v>
      </c>
      <c r="C24" s="6">
        <v>45992</v>
      </c>
      <c r="D24" s="7" t="s">
        <v>12</v>
      </c>
      <c r="E24" s="7" t="s">
        <v>79</v>
      </c>
      <c r="F24" s="7" t="s">
        <v>80</v>
      </c>
      <c r="G24" s="7">
        <v>2313</v>
      </c>
      <c r="H24" s="7" t="s">
        <v>107</v>
      </c>
      <c r="I24" s="7" t="s">
        <v>33</v>
      </c>
      <c r="J24" s="7" t="s">
        <v>108</v>
      </c>
      <c r="K24" s="15" t="str">
        <f>_xlfn.DISPIMG("ID_27C18BCC71EC493FBE02B4564803FD64",1)</f>
        <v>=DISPIMG("ID_27C18BCC71EC493FBE02B4564803FD64",1)</v>
      </c>
      <c r="L24" s="16" t="s">
        <v>109</v>
      </c>
    </row>
    <row r="25" s="1" customFormat="1" ht="86" customHeight="1" spans="1:12">
      <c r="A25" s="5">
        <v>22</v>
      </c>
      <c r="B25" s="7" t="s">
        <v>110</v>
      </c>
      <c r="C25" s="6">
        <v>46022</v>
      </c>
      <c r="D25" s="7" t="s">
        <v>12</v>
      </c>
      <c r="E25" s="7" t="s">
        <v>79</v>
      </c>
      <c r="F25" s="7" t="s">
        <v>80</v>
      </c>
      <c r="G25" s="7">
        <v>2540</v>
      </c>
      <c r="H25" s="7" t="s">
        <v>111</v>
      </c>
      <c r="I25" s="7" t="s">
        <v>112</v>
      </c>
      <c r="J25" s="7" t="s">
        <v>113</v>
      </c>
      <c r="K25" s="15" t="str">
        <f>_xlfn.DISPIMG("ID_A3D516568C744D4A8F9890A89AFB7A65",1)</f>
        <v>=DISPIMG("ID_A3D516568C744D4A8F9890A89AFB7A65",1)</v>
      </c>
      <c r="L25" s="16" t="s">
        <v>114</v>
      </c>
    </row>
    <row r="26" s="1" customFormat="1" ht="74" customHeight="1" spans="1:12">
      <c r="A26" s="5">
        <v>23</v>
      </c>
      <c r="B26" s="7" t="s">
        <v>115</v>
      </c>
      <c r="C26" s="6">
        <v>41835</v>
      </c>
      <c r="D26" s="7" t="s">
        <v>12</v>
      </c>
      <c r="E26" s="7" t="s">
        <v>79</v>
      </c>
      <c r="F26" s="7" t="s">
        <v>80</v>
      </c>
      <c r="G26" s="7">
        <v>1410</v>
      </c>
      <c r="H26" s="7" t="s">
        <v>116</v>
      </c>
      <c r="I26" s="7" t="s">
        <v>16</v>
      </c>
      <c r="J26" s="7" t="s">
        <v>117</v>
      </c>
      <c r="K26" s="15" t="str">
        <f>_xlfn.DISPIMG("ID_33791931655E4BC191D689734FCD786B",1)</f>
        <v>=DISPIMG("ID_33791931655E4BC191D689734FCD786B",1)</v>
      </c>
      <c r="L26" s="16" t="s">
        <v>118</v>
      </c>
    </row>
    <row r="27" s="1" customFormat="1" ht="98" customHeight="1" spans="1:12">
      <c r="A27" s="5">
        <v>24</v>
      </c>
      <c r="B27" s="7" t="s">
        <v>119</v>
      </c>
      <c r="C27" s="6">
        <v>45939</v>
      </c>
      <c r="D27" s="7" t="s">
        <v>12</v>
      </c>
      <c r="E27" s="7" t="s">
        <v>120</v>
      </c>
      <c r="F27" s="7" t="s">
        <v>121</v>
      </c>
      <c r="G27" s="7"/>
      <c r="H27" s="7" t="s">
        <v>122</v>
      </c>
      <c r="I27" s="7" t="s">
        <v>123</v>
      </c>
      <c r="J27" s="7" t="s">
        <v>124</v>
      </c>
      <c r="K27" s="15" t="str">
        <f>_xlfn.DISPIMG("ID_C87EA0567FBD44EBB03536B60AAAD44E",1)</f>
        <v>=DISPIMG("ID_C87EA0567FBD44EBB03536B60AAAD44E",1)</v>
      </c>
      <c r="L27" s="14" t="s">
        <v>125</v>
      </c>
    </row>
    <row r="29" s="1" customFormat="1" ht="18" customHeight="1" spans="1:12">
      <c r="A29" s="3" t="s">
        <v>126</v>
      </c>
      <c r="B29" s="3"/>
      <c r="C29" s="3"/>
      <c r="D29" s="3"/>
      <c r="E29" s="3"/>
      <c r="F29" s="3"/>
      <c r="G29" s="3"/>
      <c r="H29" s="3"/>
      <c r="I29" s="3"/>
      <c r="J29" s="3"/>
      <c r="L29" s="2"/>
    </row>
    <row r="31" s="1" customFormat="1" spans="1:12">
      <c r="A31" s="4" t="s">
        <v>1</v>
      </c>
      <c r="B31" s="4" t="s">
        <v>2</v>
      </c>
      <c r="C31" s="4" t="s">
        <v>3</v>
      </c>
      <c r="D31" s="4" t="s">
        <v>4</v>
      </c>
      <c r="E31" s="4" t="s">
        <v>5</v>
      </c>
      <c r="F31" s="4" t="s">
        <v>5</v>
      </c>
      <c r="G31" s="4" t="s">
        <v>6</v>
      </c>
      <c r="H31" s="4" t="s">
        <v>7</v>
      </c>
      <c r="I31" s="4" t="s">
        <v>8</v>
      </c>
      <c r="J31" s="4" t="s">
        <v>9</v>
      </c>
      <c r="K31" s="11" t="s">
        <v>10</v>
      </c>
      <c r="L31" s="12"/>
    </row>
    <row r="32" s="1" customFormat="1" ht="71" customHeight="1" spans="1:12">
      <c r="A32" s="7">
        <v>1</v>
      </c>
      <c r="B32" s="7" t="s">
        <v>127</v>
      </c>
      <c r="C32" s="6">
        <v>45470</v>
      </c>
      <c r="D32" s="7" t="s">
        <v>128</v>
      </c>
      <c r="E32" s="7" t="s">
        <v>13</v>
      </c>
      <c r="F32" s="7" t="s">
        <v>14</v>
      </c>
      <c r="G32" s="7" t="s">
        <v>129</v>
      </c>
      <c r="H32" s="7" t="s">
        <v>130</v>
      </c>
      <c r="I32" s="7" t="s">
        <v>131</v>
      </c>
      <c r="J32" s="7" t="s">
        <v>132</v>
      </c>
      <c r="K32" s="7" t="str">
        <f>_xlfn.DISPIMG("ID_1DCC006FBBEA45B2911247BC8AE551F9",1)</f>
        <v>=DISPIMG("ID_1DCC006FBBEA45B2911247BC8AE551F9",1)</v>
      </c>
      <c r="L32" s="14" t="s">
        <v>133</v>
      </c>
    </row>
    <row r="33" s="1" customFormat="1" ht="73" customHeight="1" spans="1:12">
      <c r="A33" s="7">
        <v>2</v>
      </c>
      <c r="B33" s="7" t="s">
        <v>134</v>
      </c>
      <c r="C33" s="6">
        <v>45394</v>
      </c>
      <c r="D33" s="7" t="s">
        <v>128</v>
      </c>
      <c r="E33" s="7" t="s">
        <v>13</v>
      </c>
      <c r="F33" s="7" t="s">
        <v>14</v>
      </c>
      <c r="G33" s="7">
        <v>900</v>
      </c>
      <c r="H33" s="7" t="s">
        <v>135</v>
      </c>
      <c r="I33" s="7" t="s">
        <v>131</v>
      </c>
      <c r="J33" s="7" t="s">
        <v>136</v>
      </c>
      <c r="K33" s="7" t="str">
        <f>_xlfn.DISPIMG("ID_657E31806D914096A67E1E55AECA84AB",1)</f>
        <v>=DISPIMG("ID_657E31806D914096A67E1E55AECA84AB",1)</v>
      </c>
      <c r="L33" s="14" t="s">
        <v>137</v>
      </c>
    </row>
    <row r="34" s="1" customFormat="1" ht="74" customHeight="1" spans="1:12">
      <c r="A34" s="7">
        <v>3</v>
      </c>
      <c r="B34" s="7" t="s">
        <v>138</v>
      </c>
      <c r="C34" s="6">
        <v>45358</v>
      </c>
      <c r="D34" s="7" t="s">
        <v>128</v>
      </c>
      <c r="E34" s="7" t="s">
        <v>79</v>
      </c>
      <c r="F34" s="7" t="s">
        <v>80</v>
      </c>
      <c r="G34" s="7">
        <v>1393</v>
      </c>
      <c r="H34" s="7" t="s">
        <v>139</v>
      </c>
      <c r="I34" s="7" t="s">
        <v>140</v>
      </c>
      <c r="J34" s="7" t="s">
        <v>141</v>
      </c>
      <c r="K34" s="7" t="str">
        <f>_xlfn.DISPIMG("ID_F802513E02814E5599DCFE9D1C3ACEAD",1)</f>
        <v>=DISPIMG("ID_F802513E02814E5599DCFE9D1C3ACEAD",1)</v>
      </c>
      <c r="L34" s="16" t="s">
        <v>142</v>
      </c>
    </row>
    <row r="35" s="1" customFormat="1" ht="71" customHeight="1" spans="1:12">
      <c r="A35" s="7">
        <v>4</v>
      </c>
      <c r="B35" s="7" t="s">
        <v>143</v>
      </c>
      <c r="C35" s="6">
        <v>45796</v>
      </c>
      <c r="D35" s="7" t="s">
        <v>128</v>
      </c>
      <c r="E35" s="7" t="s">
        <v>79</v>
      </c>
      <c r="F35" s="7" t="s">
        <v>80</v>
      </c>
      <c r="G35" s="7">
        <v>2898</v>
      </c>
      <c r="H35" s="7" t="s">
        <v>144</v>
      </c>
      <c r="I35" s="7" t="s">
        <v>140</v>
      </c>
      <c r="J35" s="7" t="s">
        <v>145</v>
      </c>
      <c r="K35" s="7" t="str">
        <f>_xlfn.DISPIMG("ID_F467E919AFF347D9890B7B31D9F16333",1)</f>
        <v>=DISPIMG("ID_F467E919AFF347D9890B7B31D9F16333",1)</v>
      </c>
      <c r="L35" s="14" t="s">
        <v>146</v>
      </c>
    </row>
    <row r="36" s="1" customFormat="1" ht="93" customHeight="1" spans="1:12">
      <c r="A36" s="7">
        <v>5</v>
      </c>
      <c r="B36" s="7" t="s">
        <v>147</v>
      </c>
      <c r="C36" s="6">
        <v>45925</v>
      </c>
      <c r="D36" s="7" t="s">
        <v>128</v>
      </c>
      <c r="E36" s="7" t="s">
        <v>120</v>
      </c>
      <c r="F36" s="7" t="s">
        <v>121</v>
      </c>
      <c r="G36" s="7"/>
      <c r="H36" s="7" t="s">
        <v>148</v>
      </c>
      <c r="I36" s="7" t="s">
        <v>149</v>
      </c>
      <c r="J36" s="20" t="s">
        <v>150</v>
      </c>
      <c r="K36" s="7" t="str">
        <f>_xlfn.DISPIMG("ID_3D0F76B8FCFA42D4A7717242077B7AC7",1)</f>
        <v>=DISPIMG("ID_3D0F76B8FCFA42D4A7717242077B7AC7",1)</v>
      </c>
      <c r="L36" s="14" t="s">
        <v>151</v>
      </c>
    </row>
  </sheetData>
  <mergeCells count="4">
    <mergeCell ref="A1:J1"/>
    <mergeCell ref="K3:L3"/>
    <mergeCell ref="A29:J29"/>
    <mergeCell ref="K31:L31"/>
  </mergeCells>
  <hyperlinks>
    <hyperlink ref="L6" r:id="rId1" display="http://www.ntfabu.com/newsepaper/detail/10036_154512_1741552_25044849_ntfb.html"/>
    <hyperlink ref="L7" r:id="rId2" display="http://www.ntfabu.com/newsepaper/detail/10036_157626_1764044_25465730_ntfb.html"/>
    <hyperlink ref="L12" r:id="rId3" display="http://www.ntfabu.com/newsepaper/detail/10036_153850_1736865_24950430_ntfb.html"/>
    <hyperlink ref="L13" r:id="rId4" display="http://www.ntfabu.com/newsepaper/detail/10036_156295_1754468_25286889_ntfb.html"/>
    <hyperlink ref="L15" r:id="rId5" display="http://www.ntfabu.com/newsepaper/detail/10036_148180_1695476_24146108_ntfb.html"/>
    <hyperlink ref="L18" r:id="rId6" display="http://www.ntfabu.com/newsepaper/detail/10036_144128_1665797_23592721_ntfb.html"/>
    <hyperlink ref="L19" r:id="rId7" display="http://www.ntfabu.com/newsepaper/detail/10036_153850_1736866_24950438_ntfb.html"/>
    <hyperlink ref="L23" r:id="rId8" display="http://www.ntfabu.com/newsepaper/detail/10036_155812_1750981_25222059_ntfb.html"/>
    <hyperlink ref="L20" r:id="rId9" display="http://www.ntfabu.com/newsepaper/detail/10036_143301_1660074_23487824_ntfb.html"/>
    <hyperlink ref="L24" r:id="rId10" display="http://www.ntfabu.com/newsepaper/detail/10036_156636_1756804_25331219_ntfb.html"/>
    <hyperlink ref="L26" r:id="rId11" display="http://www.ntfabu.com/newsepaper/detail/10036_150285_1711087_24458253_ntfb.html"/>
    <hyperlink ref="L27" r:id="rId12" display="http://www.ntfabu.com/detailArticle/25027168_10325_ntfb.html"/>
    <hyperlink ref="L34" r:id="rId13" display="http://www.ntfabu.com/newsepaper/detail/10035_144326_1667277_23618694_ntfb.html" tooltip="http://www.ntfabu.com/newsepaper/detail/10035_144326_1667277_23618694_ntfb.html"/>
    <hyperlink ref="L36" r:id="rId14" display="http://www.ntfabu.com/newsepaper/detail/10035_153691_1735642_24926898_ntfb.html" tooltip="http://www.ntfabu.com/newsepaper/detail/10035_153691_1735642_24926898_ntfb.html"/>
    <hyperlink ref="L4" r:id="rId15" display="http://www.ntfabu.com/newsepaper/detail/10036_146858_1685859_23969832_ntfb.html"/>
    <hyperlink ref="L5" r:id="rId16" display="http://www.ntfabu.com/newsepaper/detail/10036_143987_1664808_23575437_ntfb.html"/>
    <hyperlink ref="L8" r:id="rId17" display="http://www.ntfabu.com/newsepaper/detail/10036_153882_1737033_24954136_ntfb.html"/>
    <hyperlink ref="L9" r:id="rId18" display="http://www.ntfabu.com/newsepaper/detail/10036_154386_1740528_25029281_ntfb.html"/>
    <hyperlink ref="L10" r:id="rId19" display="http://www.ntfabu.com/newsepaper/detail/10036_153325_1733037_24876749_ntfb.html"/>
    <hyperlink ref="L14" r:id="rId20" display="http://www.ntfabu.com/newsepaper/detail/10036_149525_1705419_24335242_ntfb.html"/>
    <hyperlink ref="L16" r:id="rId21" display="http://www.ntfabu.com/newsepaper/detail/10036_143581_1661736_23525348_ntfb.html"/>
    <hyperlink ref="L17" r:id="rId22" display="http://www.ntfabu.com/newsepaper/detail/10036_152882_1729906_24812915_ntfb.html"/>
    <hyperlink ref="L21" r:id="rId23" display="http://www.ntfabu.com/newsepaper/detail/10036_143338_1660303_23491278_ntfb.html"/>
    <hyperlink ref="L22" r:id="rId24" display="http://www.ntfabu.com/newsepaper/detail/10036_144387_1667744_23626739_ntfb.html"/>
    <hyperlink ref="L25" r:id="rId25" display="http://www.ntfabu.com/newsepaper/detail/10036_157923_1766205_25506869_ntfb.html"/>
    <hyperlink ref="L32" r:id="rId26" display="http://www.ntfabu.com/newsepaper/detail/10035_149463_1704932_24325232_ntfb.html" tooltip="http://www.ntfabu.com/newsepaper/detail/10035_149463_1704932_24325232_ntfb.html"/>
    <hyperlink ref="L33" r:id="rId27" display="http://www.ntfabu.com/newsepaper/detail/10035_145978_1679376_23855027_ntfb.html" tooltip="http://www.ntfabu.com/newsepaper/detail/10035_145978_1679376_23855027_ntfb.html"/>
    <hyperlink ref="L35" r:id="rId28" display="http://www.ntfabu.com/newsepaper/detail/10035_147653_1691628_24077455_ntfb.html" tooltip="http://www.ntfabu.com/newsepaper/detail/10035_147653_1691628_24077455_ntfb.html"/>
    <hyperlink ref="L11" r:id="rId29" display="http://www.ntfabu.com/newsepaper/detail/10036_156776_1757859_25350111_ntfb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2025-02-20T00:37:00Z</dcterms:created>
  <dcterms:modified xsi:type="dcterms:W3CDTF">2025-02-20T10:46:41Z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8F2BAF121FBE4A65900F8602B65B6DC9_13</vt:lpwstr>
  </property>
  <property fmtid="{D5CDD505-2E9C-101B-9397-08002B2CF9AE}" pid="3" name="KSOProductBuildVer">
    <vt:lpwstr>2052-12.1.0.20305</vt:lpwstr>
  </property>
</Properties>
</file>